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P-2\GE-OPE_OAE_UTE-FEG_PRODUCAO\BSE-SA\"/>
    </mc:Choice>
  </mc:AlternateContent>
  <xr:revisionPtr revIDLastSave="0" documentId="14_{039E8ACB-32D2-47F9-B7EF-3688A436B61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" i="1" l="1"/>
  <c r="AF2" i="1"/>
  <c r="AE3" i="1"/>
  <c r="AE4" i="1" s="1"/>
  <c r="AE6" i="1" s="1"/>
  <c r="AF3" i="1"/>
  <c r="AF4" i="1"/>
  <c r="AF6" i="1"/>
  <c r="G4" i="1" l="1"/>
  <c r="G6" i="1"/>
  <c r="G3" i="1"/>
  <c r="AE13" i="1"/>
  <c r="G2" i="1"/>
  <c r="F7" i="1"/>
</calcChain>
</file>

<file path=xl/sharedStrings.xml><?xml version="1.0" encoding="utf-8"?>
<sst xmlns="http://schemas.openxmlformats.org/spreadsheetml/2006/main" count="90" uniqueCount="61">
  <si>
    <t>CNPJ</t>
  </si>
  <si>
    <t>02.998.611/0001-04</t>
  </si>
  <si>
    <t>28.005.122/0001-90</t>
  </si>
  <si>
    <t>57.755.217/0003-90</t>
  </si>
  <si>
    <t>02.831.210/0001-57</t>
  </si>
  <si>
    <t>33.000.0167/0001-01</t>
  </si>
  <si>
    <t xml:space="preserve"> 31/12/2021</t>
  </si>
  <si>
    <t>Objeto</t>
  </si>
  <si>
    <t>Enquadramento do processo</t>
  </si>
  <si>
    <t>Dispensa, Lei 13.303, Art. 29, Inciso X - específico para Contratação CUST,CUSD,CCD,CCT,CUSD-RC e CUST-RC</t>
  </si>
  <si>
    <t>Companhia de Transmissão e Energia Elétrica - CTEEP</t>
  </si>
  <si>
    <t>Contrato de Conexão ao Sistema de Transmissão - CCT</t>
  </si>
  <si>
    <t>Dispensa de licitação, Decreto nº 2.745/98</t>
  </si>
  <si>
    <t>Contrato de Uso do Sistema de Transmissão - CUST</t>
  </si>
  <si>
    <t xml:space="preserve">Operador Nacional do Sistema Elétrico - ONS e Concessionárias de Transmissão </t>
  </si>
  <si>
    <t>Até a extinção da concessão</t>
  </si>
  <si>
    <t>KPMG Auditores Independentes</t>
  </si>
  <si>
    <t>Serviços de Auditoria Contábil - Exercícios 2017, 2018, 2019, 2020 e 2021.</t>
  </si>
  <si>
    <t>Convite, Dec 2745, 3.1, C - Mínimo de 3 fornecedores, do ramo pertinente ao objeto, cadastrados ou não.</t>
  </si>
  <si>
    <t>Domingues e Pinho Contadores</t>
  </si>
  <si>
    <t>Serviços Contábeis</t>
  </si>
  <si>
    <t>Petróleo Brasileiro S.A. - Petrobras</t>
  </si>
  <si>
    <t>Dispensa de licitação (artigo 14 do Decreto 8.945/16)</t>
  </si>
  <si>
    <t>Contrato de compartilhamento de custos e despesas pelo uso de estrutura administrativa</t>
  </si>
  <si>
    <t>Início de vigência</t>
  </si>
  <si>
    <t>Fim  da vigência</t>
  </si>
  <si>
    <t>Saldo bruto do contrato</t>
  </si>
  <si>
    <t>CCT</t>
  </si>
  <si>
    <t>CUST</t>
  </si>
  <si>
    <t>Valor estimado do contrato</t>
  </si>
  <si>
    <t>x</t>
  </si>
  <si>
    <t>Termomacaé S.A.</t>
  </si>
  <si>
    <t>02.280.787/0001-07</t>
  </si>
  <si>
    <t xml:space="preserve">Dispensa de licitação </t>
  </si>
  <si>
    <t>Valor Pago Agosto</t>
  </si>
  <si>
    <t>Valor Pago Julho</t>
  </si>
  <si>
    <t>Não teve pagto</t>
  </si>
  <si>
    <t>TEP - TERMO DE ENCERRAMENTO do CCCD/ BSE</t>
  </si>
  <si>
    <t xml:space="preserve">Pagamento foi realizado em 01 09 21 </t>
  </si>
  <si>
    <t>Valor Pago Setembro</t>
  </si>
  <si>
    <t>Valor Pago Outubro</t>
  </si>
  <si>
    <t>Valor Pago Novembro</t>
  </si>
  <si>
    <t>Posição /11/2021</t>
  </si>
  <si>
    <t>Valor Pago Dezembro 2021</t>
  </si>
  <si>
    <t>Valor Pago Janeiro 2022</t>
  </si>
  <si>
    <t xml:space="preserve">Valor Pago Fevereiro </t>
  </si>
  <si>
    <t xml:space="preserve">Valor Pago Março </t>
  </si>
  <si>
    <t xml:space="preserve">Valor Pago Abril </t>
  </si>
  <si>
    <t>CONTRATO FINALIZADO</t>
  </si>
  <si>
    <t xml:space="preserve">NOVO CONTRATO </t>
  </si>
  <si>
    <t>X</t>
  </si>
  <si>
    <t>Valor Pago Maio</t>
  </si>
  <si>
    <t>Valor Pago Junho</t>
  </si>
  <si>
    <t>Valor Pago Set</t>
  </si>
  <si>
    <t>Valor Pago Agos</t>
  </si>
  <si>
    <t>Valor Pago Out</t>
  </si>
  <si>
    <t>xx</t>
  </si>
  <si>
    <t>Posição /04/2022</t>
  </si>
  <si>
    <t>Valor Pago Nov</t>
  </si>
  <si>
    <t>Valor Pago Dezembro 2022</t>
  </si>
  <si>
    <t>Valor Pago Jan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</si>
</sst>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Fill="1" applyBorder="1" applyAlignment="1">
      <alignment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44" fontId="0" fillId="3" borderId="2" xfId="0" applyNumberForma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 wrapText="1"/>
    </xf>
    <xf numFmtId="44" fontId="0" fillId="4" borderId="2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justify" vertical="center" wrapText="1"/>
    </xf>
    <xf numFmtId="44" fontId="3" fillId="3" borderId="2" xfId="0" applyNumberFormat="1" applyFont="1" applyFill="1" applyBorder="1" applyAlignment="1">
      <alignment vertical="center"/>
    </xf>
    <xf numFmtId="44" fontId="3" fillId="5" borderId="2" xfId="0" applyNumberFormat="1" applyFont="1" applyFill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Font="1"/>
    <xf numFmtId="44" fontId="3" fillId="0" borderId="2" xfId="0" applyNumberFormat="1" applyFont="1" applyFill="1" applyBorder="1" applyAlignment="1">
      <alignment horizontal="center" vertical="center"/>
    </xf>
    <xf numFmtId="44" fontId="0" fillId="0" borderId="2" xfId="0" applyNumberFormat="1" applyFill="1" applyBorder="1" applyAlignment="1">
      <alignment horizontal="center" vertical="center"/>
    </xf>
    <xf numFmtId="44" fontId="7" fillId="5" borderId="2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4" fontId="0" fillId="0" borderId="2" xfId="0" applyNumberFormat="1" applyFill="1" applyBorder="1" applyAlignment="1">
      <alignment vertical="center"/>
    </xf>
    <xf numFmtId="0" fontId="0" fillId="0" borderId="0" xfId="0" applyFill="1"/>
    <xf numFmtId="0" fontId="5" fillId="6" borderId="3" xfId="0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vertical="center"/>
    </xf>
    <xf numFmtId="44" fontId="3" fillId="6" borderId="2" xfId="0" applyNumberFormat="1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vertical="center"/>
    </xf>
    <xf numFmtId="44" fontId="3" fillId="4" borderId="2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17" fontId="0" fillId="3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Normal="100" workbookViewId="0">
      <selection activeCell="AB8" sqref="AB8"/>
    </sheetView>
  </sheetViews>
  <sheetFormatPr defaultRowHeight="45" customHeight="1" x14ac:dyDescent="0.25"/>
  <cols>
    <col min="1" max="1" width="37.42578125" customWidth="1"/>
    <col min="2" max="2" width="15.5703125" hidden="1" customWidth="1"/>
    <col min="3" max="3" width="0.140625" hidden="1" customWidth="1"/>
    <col min="4" max="4" width="24.85546875" customWidth="1"/>
    <col min="5" max="5" width="10.28515625" customWidth="1"/>
    <col min="6" max="6" width="10.85546875" customWidth="1"/>
    <col min="7" max="7" width="14.7109375" customWidth="1"/>
    <col min="8" max="8" width="14" hidden="1" customWidth="1"/>
    <col min="9" max="9" width="14.140625" hidden="1" customWidth="1"/>
    <col min="10" max="10" width="13" hidden="1" customWidth="1"/>
    <col min="11" max="12" width="13.5703125" hidden="1" customWidth="1"/>
    <col min="13" max="13" width="13.5703125" customWidth="1"/>
    <col min="14" max="16" width="13.5703125" hidden="1" customWidth="1"/>
    <col min="17" max="17" width="13.5703125" style="42" hidden="1" customWidth="1"/>
    <col min="18" max="18" width="13.140625" hidden="1" customWidth="1"/>
    <col min="19" max="19" width="13.28515625" hidden="1" customWidth="1"/>
    <col min="20" max="20" width="12.85546875" hidden="1" customWidth="1"/>
    <col min="21" max="21" width="13" hidden="1" customWidth="1"/>
    <col min="22" max="22" width="13.28515625" hidden="1" customWidth="1"/>
    <col min="23" max="26" width="13" customWidth="1"/>
    <col min="27" max="27" width="17.140625" customWidth="1"/>
    <col min="28" max="28" width="23.140625" customWidth="1"/>
    <col min="29" max="29" width="7.140625" customWidth="1"/>
    <col min="30" max="30" width="8.7109375" customWidth="1"/>
    <col min="31" max="32" width="2.28515625" customWidth="1"/>
  </cols>
  <sheetData>
    <row r="1" spans="1:32" ht="45" customHeight="1" x14ac:dyDescent="0.25">
      <c r="A1" s="1"/>
      <c r="B1" s="1" t="s">
        <v>0</v>
      </c>
      <c r="C1" s="1" t="s">
        <v>8</v>
      </c>
      <c r="D1" s="1" t="s">
        <v>7</v>
      </c>
      <c r="E1" s="40" t="s">
        <v>24</v>
      </c>
      <c r="F1" s="40" t="s">
        <v>25</v>
      </c>
      <c r="G1" s="22" t="s">
        <v>29</v>
      </c>
      <c r="H1" s="23" t="s">
        <v>35</v>
      </c>
      <c r="I1" s="23" t="s">
        <v>34</v>
      </c>
      <c r="J1" s="23" t="s">
        <v>39</v>
      </c>
      <c r="K1" s="23" t="s">
        <v>40</v>
      </c>
      <c r="L1" s="23" t="s">
        <v>41</v>
      </c>
      <c r="M1" s="23" t="s">
        <v>43</v>
      </c>
      <c r="N1" s="33" t="s">
        <v>44</v>
      </c>
      <c r="O1" s="33" t="s">
        <v>45</v>
      </c>
      <c r="P1" s="33" t="s">
        <v>46</v>
      </c>
      <c r="Q1" s="23" t="s">
        <v>47</v>
      </c>
      <c r="R1" s="33" t="s">
        <v>51</v>
      </c>
      <c r="S1" s="33" t="s">
        <v>52</v>
      </c>
      <c r="T1" s="33" t="s">
        <v>35</v>
      </c>
      <c r="U1" s="33" t="s">
        <v>54</v>
      </c>
      <c r="V1" s="33" t="s">
        <v>53</v>
      </c>
      <c r="W1" s="33" t="s">
        <v>55</v>
      </c>
      <c r="X1" s="43" t="s">
        <v>58</v>
      </c>
      <c r="Y1" s="43" t="s">
        <v>59</v>
      </c>
      <c r="Z1" s="33" t="s">
        <v>60</v>
      </c>
      <c r="AA1" s="22" t="s">
        <v>26</v>
      </c>
      <c r="AE1" s="8" t="s">
        <v>27</v>
      </c>
      <c r="AF1" s="8" t="s">
        <v>28</v>
      </c>
    </row>
    <row r="2" spans="1:32" ht="45" customHeight="1" x14ac:dyDescent="0.25">
      <c r="A2" s="5" t="s">
        <v>10</v>
      </c>
      <c r="B2" s="31" t="s">
        <v>1</v>
      </c>
      <c r="C2" s="24" t="s">
        <v>9</v>
      </c>
      <c r="D2" s="4" t="s">
        <v>11</v>
      </c>
      <c r="E2" s="25">
        <v>39804</v>
      </c>
      <c r="F2" s="26" t="s">
        <v>15</v>
      </c>
      <c r="G2" s="21">
        <f>(AE3)*15</f>
        <v>7364332.8089999994</v>
      </c>
      <c r="H2" s="19">
        <v>39529.43</v>
      </c>
      <c r="I2" s="20">
        <v>18177.91</v>
      </c>
      <c r="J2" s="20">
        <v>18177.91</v>
      </c>
      <c r="K2" s="20">
        <v>18177.91</v>
      </c>
      <c r="L2" s="20">
        <v>18177.91</v>
      </c>
      <c r="M2" s="20">
        <v>47544.98</v>
      </c>
      <c r="N2" s="20">
        <v>47544.98</v>
      </c>
      <c r="O2" s="20">
        <v>47544.98</v>
      </c>
      <c r="P2" s="20">
        <v>47544.98</v>
      </c>
      <c r="Q2" s="38">
        <v>47544.98</v>
      </c>
      <c r="R2" s="20">
        <v>47544.98</v>
      </c>
      <c r="S2" s="20">
        <v>47544.98</v>
      </c>
      <c r="T2" s="20">
        <v>47544.98</v>
      </c>
      <c r="U2" s="20">
        <v>47544.98</v>
      </c>
      <c r="V2" s="20">
        <v>44316.86</v>
      </c>
      <c r="W2" s="20">
        <v>44316.86</v>
      </c>
      <c r="X2" s="44">
        <v>44316.86</v>
      </c>
      <c r="Y2" s="44">
        <v>44316.86</v>
      </c>
      <c r="Z2" s="46">
        <v>44316.86</v>
      </c>
      <c r="AA2" s="3">
        <v>701627.87</v>
      </c>
      <c r="AB2" s="7">
        <v>45383</v>
      </c>
      <c r="AC2">
        <v>2021</v>
      </c>
      <c r="AD2" s="8">
        <v>6</v>
      </c>
      <c r="AE2" s="9">
        <f>H2*AD2</f>
        <v>237176.58000000002</v>
      </c>
      <c r="AF2" s="9">
        <f>H3*AD2</f>
        <v>6321569.459999999</v>
      </c>
    </row>
    <row r="3" spans="1:32" ht="45" customHeight="1" x14ac:dyDescent="0.25">
      <c r="A3" s="5" t="s">
        <v>14</v>
      </c>
      <c r="B3" s="31" t="s">
        <v>4</v>
      </c>
      <c r="C3" s="24" t="s">
        <v>9</v>
      </c>
      <c r="D3" s="5" t="s">
        <v>13</v>
      </c>
      <c r="E3" s="25">
        <v>39742</v>
      </c>
      <c r="F3" s="26" t="s">
        <v>15</v>
      </c>
      <c r="G3" s="21">
        <f>AF3*15</f>
        <v>189647083.79999998</v>
      </c>
      <c r="H3" s="19">
        <v>1053594.9099999999</v>
      </c>
      <c r="I3" s="20">
        <v>1054046.99</v>
      </c>
      <c r="J3" s="20">
        <v>1045951.11</v>
      </c>
      <c r="K3" s="20">
        <v>1048845.76</v>
      </c>
      <c r="L3" s="20">
        <v>1051099.71</v>
      </c>
      <c r="M3" s="20">
        <v>1053851.1499999999</v>
      </c>
      <c r="N3" s="20">
        <v>1051172.3500000001</v>
      </c>
      <c r="O3" s="20">
        <v>1058043.53</v>
      </c>
      <c r="P3" s="20">
        <v>1060703.6200000001</v>
      </c>
      <c r="Q3" s="38">
        <v>1058469.98</v>
      </c>
      <c r="R3" s="20">
        <v>1051844.74</v>
      </c>
      <c r="S3" s="20">
        <v>1053628.21</v>
      </c>
      <c r="T3" s="20">
        <v>1242494.1721000001</v>
      </c>
      <c r="U3" s="20">
        <v>1235460.29</v>
      </c>
      <c r="V3" s="20">
        <v>1248437.92</v>
      </c>
      <c r="W3" s="20">
        <v>1243370.93</v>
      </c>
      <c r="X3" s="44">
        <v>1245591.1299999999</v>
      </c>
      <c r="Y3" s="44">
        <v>1236357.3400000001</v>
      </c>
      <c r="Z3" s="46">
        <v>1228215.27</v>
      </c>
      <c r="AA3" s="3">
        <v>21890503.91</v>
      </c>
      <c r="AB3" s="7">
        <v>45383</v>
      </c>
      <c r="AC3">
        <v>2022</v>
      </c>
      <c r="AD3" s="8">
        <v>12</v>
      </c>
      <c r="AE3" s="9">
        <f>(H2*AD3)*1.035</f>
        <v>490955.52059999999</v>
      </c>
      <c r="AF3" s="9">
        <f>(H3*AD3)</f>
        <v>12643138.919999998</v>
      </c>
    </row>
    <row r="4" spans="1:32" ht="45" customHeight="1" x14ac:dyDescent="0.25">
      <c r="A4" s="2" t="s">
        <v>16</v>
      </c>
      <c r="B4" s="31" t="s">
        <v>3</v>
      </c>
      <c r="C4" s="24" t="s">
        <v>18</v>
      </c>
      <c r="D4" s="5" t="s">
        <v>17</v>
      </c>
      <c r="E4" s="25">
        <v>42842</v>
      </c>
      <c r="F4" s="27">
        <v>44668</v>
      </c>
      <c r="G4" s="21">
        <f>178543.59+185424.84+155772</f>
        <v>519740.43</v>
      </c>
      <c r="H4" s="19">
        <v>163728.76999999999</v>
      </c>
      <c r="I4" s="20" t="s">
        <v>36</v>
      </c>
      <c r="J4" s="20" t="s">
        <v>36</v>
      </c>
      <c r="K4" s="20" t="s">
        <v>36</v>
      </c>
      <c r="L4" s="20" t="s">
        <v>36</v>
      </c>
      <c r="M4" s="20" t="s">
        <v>36</v>
      </c>
      <c r="N4" s="20" t="s">
        <v>36</v>
      </c>
      <c r="O4" s="20" t="s">
        <v>36</v>
      </c>
      <c r="P4" s="20" t="s">
        <v>36</v>
      </c>
      <c r="Q4" s="38" t="s">
        <v>36</v>
      </c>
      <c r="R4" s="20"/>
      <c r="S4" s="20">
        <v>158187.79999999999</v>
      </c>
      <c r="T4" s="20">
        <v>6310.61</v>
      </c>
      <c r="U4" s="20" t="s">
        <v>36</v>
      </c>
      <c r="V4" s="20">
        <v>4207.7</v>
      </c>
      <c r="W4" s="20" t="s">
        <v>36</v>
      </c>
      <c r="X4" s="44" t="s">
        <v>36</v>
      </c>
      <c r="Y4" s="44" t="s">
        <v>36</v>
      </c>
      <c r="Z4" s="46">
        <v>27064.49</v>
      </c>
      <c r="AA4" s="3">
        <v>168656.46</v>
      </c>
      <c r="AC4">
        <v>2023</v>
      </c>
      <c r="AD4" s="8">
        <v>12</v>
      </c>
      <c r="AE4" s="10">
        <f>AE3*1.035</f>
        <v>508138.96382099995</v>
      </c>
      <c r="AF4" s="10">
        <f>H3*AD4</f>
        <v>12643138.919999998</v>
      </c>
    </row>
    <row r="5" spans="1:32" ht="45" customHeight="1" x14ac:dyDescent="0.25">
      <c r="A5" s="2" t="s">
        <v>19</v>
      </c>
      <c r="B5" s="31" t="s">
        <v>2</v>
      </c>
      <c r="C5" s="24" t="s">
        <v>12</v>
      </c>
      <c r="D5" s="2" t="s">
        <v>20</v>
      </c>
      <c r="E5" s="25">
        <v>44564</v>
      </c>
      <c r="F5" s="27">
        <v>45294</v>
      </c>
      <c r="G5" s="21">
        <v>624000</v>
      </c>
      <c r="H5" s="19"/>
      <c r="I5" s="20"/>
      <c r="J5" s="20"/>
      <c r="K5" s="20"/>
      <c r="L5" s="20"/>
      <c r="M5" s="20"/>
      <c r="N5" s="20"/>
      <c r="O5" s="20"/>
      <c r="P5" s="20">
        <v>26000</v>
      </c>
      <c r="Q5" s="38">
        <v>52000</v>
      </c>
      <c r="R5" s="20">
        <v>24401</v>
      </c>
      <c r="S5" s="20">
        <v>24401</v>
      </c>
      <c r="T5" s="20">
        <v>24401</v>
      </c>
      <c r="U5" s="20">
        <v>24401</v>
      </c>
      <c r="V5" s="20">
        <v>24401</v>
      </c>
      <c r="W5" s="20">
        <v>24401</v>
      </c>
      <c r="X5" s="44">
        <v>24401</v>
      </c>
      <c r="Y5" s="44">
        <v>24401</v>
      </c>
      <c r="Z5" s="46">
        <v>24401</v>
      </c>
      <c r="AA5" s="3">
        <v>326391</v>
      </c>
      <c r="AB5" s="34" t="s">
        <v>49</v>
      </c>
      <c r="AD5" s="8"/>
      <c r="AE5" s="10"/>
      <c r="AF5" s="10"/>
    </row>
    <row r="6" spans="1:32" ht="45" hidden="1" customHeight="1" x14ac:dyDescent="0.25">
      <c r="A6" s="2" t="s">
        <v>19</v>
      </c>
      <c r="B6" s="31" t="s">
        <v>2</v>
      </c>
      <c r="C6" s="24" t="s">
        <v>12</v>
      </c>
      <c r="D6" s="2" t="s">
        <v>20</v>
      </c>
      <c r="E6" s="28">
        <v>42370</v>
      </c>
      <c r="F6" s="27" t="s">
        <v>6</v>
      </c>
      <c r="G6" s="21">
        <f>977255.76+300000</f>
        <v>1277255.76</v>
      </c>
      <c r="H6" s="19">
        <v>1229088.33</v>
      </c>
      <c r="I6" s="20">
        <v>21614.86</v>
      </c>
      <c r="J6" s="20">
        <v>23462.5</v>
      </c>
      <c r="K6" s="20">
        <v>23462.5</v>
      </c>
      <c r="L6" s="20">
        <v>23462.5</v>
      </c>
      <c r="M6" s="20">
        <v>23462.5</v>
      </c>
      <c r="N6" s="35" t="s">
        <v>50</v>
      </c>
      <c r="O6" s="35" t="s">
        <v>50</v>
      </c>
      <c r="P6" s="35" t="s">
        <v>50</v>
      </c>
      <c r="Q6" s="39" t="s">
        <v>50</v>
      </c>
      <c r="R6" s="35" t="s">
        <v>30</v>
      </c>
      <c r="S6" s="35" t="s">
        <v>30</v>
      </c>
      <c r="T6" s="35" t="s">
        <v>30</v>
      </c>
      <c r="U6" s="35" t="s">
        <v>30</v>
      </c>
      <c r="V6" s="35" t="s">
        <v>30</v>
      </c>
      <c r="W6" s="35" t="s">
        <v>50</v>
      </c>
      <c r="X6" s="45"/>
      <c r="Y6" s="45"/>
      <c r="Z6" s="47"/>
      <c r="AA6" s="36" t="s">
        <v>56</v>
      </c>
      <c r="AB6" s="37" t="s">
        <v>48</v>
      </c>
      <c r="AC6">
        <v>2024</v>
      </c>
      <c r="AD6" s="8">
        <v>4</v>
      </c>
      <c r="AE6" s="10">
        <f>(AE4/12)*4</f>
        <v>169379.65460699997</v>
      </c>
      <c r="AF6" s="10">
        <f>H3*AD6</f>
        <v>4214379.6399999997</v>
      </c>
    </row>
    <row r="7" spans="1:32" ht="45" customHeight="1" x14ac:dyDescent="0.25">
      <c r="A7" s="2" t="s">
        <v>21</v>
      </c>
      <c r="B7" s="31" t="s">
        <v>5</v>
      </c>
      <c r="C7" s="24" t="s">
        <v>22</v>
      </c>
      <c r="D7" s="5" t="s">
        <v>23</v>
      </c>
      <c r="E7" s="28">
        <v>44407</v>
      </c>
      <c r="F7" s="29">
        <f>E7+1800</f>
        <v>46207</v>
      </c>
      <c r="G7" s="21">
        <v>3731206.9</v>
      </c>
      <c r="H7" s="21"/>
      <c r="I7" s="20"/>
      <c r="J7" s="20">
        <v>52481.37</v>
      </c>
      <c r="K7" s="20">
        <v>142468.28</v>
      </c>
      <c r="L7" s="20">
        <v>48314.7</v>
      </c>
      <c r="M7" s="20">
        <v>48314.7</v>
      </c>
      <c r="N7" s="20">
        <v>48314.7</v>
      </c>
      <c r="O7" s="20">
        <v>48314.7</v>
      </c>
      <c r="P7" s="20">
        <v>48314.7</v>
      </c>
      <c r="Q7" s="38">
        <v>48314.7</v>
      </c>
      <c r="R7" s="20">
        <v>48314.7</v>
      </c>
      <c r="S7" s="20">
        <v>48314.7</v>
      </c>
      <c r="T7" s="20">
        <v>48314.7</v>
      </c>
      <c r="U7" s="20">
        <v>48314.7</v>
      </c>
      <c r="V7" s="20">
        <v>48314.7</v>
      </c>
      <c r="W7" s="20">
        <v>48314.7</v>
      </c>
      <c r="X7" s="44">
        <v>48314.7</v>
      </c>
      <c r="Y7" s="44">
        <v>48314.7</v>
      </c>
      <c r="Z7" s="46">
        <v>48314.7</v>
      </c>
      <c r="AA7" s="3">
        <v>3101424.95</v>
      </c>
      <c r="AE7" s="32">
        <v>1369294.9</v>
      </c>
      <c r="AF7" s="3">
        <v>33727430.07</v>
      </c>
    </row>
    <row r="8" spans="1:32" ht="45" customHeight="1" x14ac:dyDescent="0.25">
      <c r="A8" s="17" t="s">
        <v>37</v>
      </c>
      <c r="B8" s="17"/>
      <c r="C8" s="30" t="s">
        <v>38</v>
      </c>
      <c r="D8" s="18"/>
      <c r="E8" s="12"/>
      <c r="F8" s="13"/>
      <c r="G8" s="14"/>
      <c r="H8" s="14"/>
      <c r="I8" s="14">
        <v>892127.63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3"/>
      <c r="AE8" s="10"/>
      <c r="AF8" s="10"/>
    </row>
    <row r="9" spans="1:32" ht="45" customHeight="1" x14ac:dyDescent="0.25">
      <c r="A9" s="2" t="s">
        <v>31</v>
      </c>
      <c r="B9" s="2" t="s">
        <v>32</v>
      </c>
      <c r="C9" s="5" t="s">
        <v>33</v>
      </c>
      <c r="D9" s="5" t="s">
        <v>23</v>
      </c>
      <c r="E9" s="15"/>
      <c r="F9" s="16"/>
      <c r="G9" s="11"/>
      <c r="H9" s="3">
        <v>18648.02</v>
      </c>
      <c r="I9" s="11"/>
      <c r="J9" s="11"/>
      <c r="K9" s="11"/>
      <c r="L9" s="11"/>
      <c r="M9" s="11"/>
      <c r="N9" s="11"/>
      <c r="O9" s="11"/>
      <c r="P9" s="11"/>
      <c r="Q9" s="41"/>
      <c r="R9" s="11"/>
      <c r="S9" s="11"/>
      <c r="T9" s="11"/>
      <c r="U9" s="11"/>
      <c r="V9" s="11"/>
      <c r="W9" s="11"/>
      <c r="X9" s="11"/>
      <c r="Y9" s="11"/>
      <c r="Z9" s="11"/>
      <c r="AA9" s="11"/>
      <c r="AE9" s="10"/>
      <c r="AF9" s="10"/>
    </row>
    <row r="10" spans="1:32" ht="15" x14ac:dyDescent="0.25">
      <c r="A10" s="6"/>
    </row>
    <row r="11" spans="1:32" ht="45" customHeight="1" x14ac:dyDescent="0.25">
      <c r="L11" s="6" t="s">
        <v>42</v>
      </c>
      <c r="M11" s="48">
        <v>44531</v>
      </c>
      <c r="N11" s="49"/>
      <c r="O11" s="49"/>
      <c r="P11" s="49"/>
      <c r="Q11" s="50" t="s">
        <v>57</v>
      </c>
      <c r="R11" s="49"/>
      <c r="S11" s="49"/>
      <c r="T11" s="49"/>
      <c r="U11" s="49"/>
      <c r="V11" s="49"/>
      <c r="W11" s="51"/>
      <c r="X11" s="52"/>
      <c r="Y11" s="52">
        <v>44896</v>
      </c>
      <c r="Z11" s="52">
        <v>44927</v>
      </c>
      <c r="AA11" s="49"/>
      <c r="AE11">
        <v>1</v>
      </c>
      <c r="AF11">
        <v>12</v>
      </c>
    </row>
    <row r="12" spans="1:32" ht="45" customHeight="1" x14ac:dyDescent="0.25">
      <c r="AE12">
        <v>12</v>
      </c>
      <c r="AF12" t="s">
        <v>30</v>
      </c>
    </row>
    <row r="13" spans="1:32" ht="45" customHeight="1" x14ac:dyDescent="0.25">
      <c r="AE13">
        <f>(AE12*AF11)</f>
        <v>144</v>
      </c>
    </row>
  </sheetData>
  <pageMargins left="0.511811024" right="0.511811024" top="0.78740157499999996" bottom="0.78740157499999996" header="0.31496062000000002" footer="0.31496062000000002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3811561B0BDE45B96375820C65AD2D" ma:contentTypeVersion="16" ma:contentTypeDescription="Crie um novo documento." ma:contentTypeScope="" ma:versionID="ee91d56f892feffa935008265a64eb51">
  <xsd:schema xmlns:xsd="http://www.w3.org/2001/XMLSchema" xmlns:xs="http://www.w3.org/2001/XMLSchema" xmlns:p="http://schemas.microsoft.com/office/2006/metadata/properties" xmlns:ns2="66b9489f-635a-4936-920d-346d0495945d" xmlns:ns3="49bff3dd-fdca-40a0-aad3-298eeed40f07" targetNamespace="http://schemas.microsoft.com/office/2006/metadata/properties" ma:root="true" ma:fieldsID="6a729e509cc48febdf941b5deb94ffb9" ns2:_="" ns3:_="">
    <xsd:import namespace="66b9489f-635a-4936-920d-346d0495945d"/>
    <xsd:import namespace="49bff3dd-fdca-40a0-aad3-298eeed40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489f-635a-4936-920d-346d04959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ff3dd-fdca-40a0-aad3-298eeed40f0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75c85c-caeb-4e74-8ed1-97cbb383b192}" ma:internalName="TaxCatchAll" ma:showField="CatchAllData" ma:web="49bff3dd-fdca-40a0-aad3-298eeed40f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CB4A7-ECED-4F09-9847-4C59FC420056}"/>
</file>

<file path=customXml/itemProps2.xml><?xml version="1.0" encoding="utf-8"?>
<ds:datastoreItem xmlns:ds="http://schemas.openxmlformats.org/officeDocument/2006/customXml" ds:itemID="{E5F7D020-C88B-445E-A8BF-1C148DBF3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Maria Pereira da Silva</dc:creator>
  <cp:lastModifiedBy>Cristiane Maria Pereira da Silva - PrestServ</cp:lastModifiedBy>
  <cp:lastPrinted>2018-10-16T16:51:58Z</cp:lastPrinted>
  <dcterms:created xsi:type="dcterms:W3CDTF">2018-10-08T14:32:18Z</dcterms:created>
  <dcterms:modified xsi:type="dcterms:W3CDTF">2023-02-07T18:53:26Z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cristianesilva.JPTE@petrobras.com.br</vt:lpwstr>
  </property>
  <property fmtid="{D5CDD505-2E9C-101B-9397-08002B2CF9AE}" pid="5" name="MSIP_Label_8e61996e-cafd-4c9a-8a94-2dc1b82131ae_SetDate">
    <vt:lpwstr>2020-06-01T18:43:47.5138699Z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785b98ba-a242-4fe4-aada-b42d9c5b26b4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